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Flussi SIECIC" sheetId="6" r:id="rId1"/>
    <sheet name="Variazione pendenti SIECIC" sheetId="7" r:id="rId2"/>
    <sheet name="Stratigrafia pendenti" sheetId="31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SIECIC'!$A$1:$B$44</definedName>
    <definedName name="_xlnm.Print_Area" localSheetId="1">'Variazione pendenti SIECIC'!$A$1:$F$17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6" l="1"/>
  <c r="E39" i="6"/>
  <c r="F30" i="6"/>
  <c r="E30" i="6"/>
  <c r="F21" i="6"/>
  <c r="E21" i="6"/>
  <c r="F12" i="6"/>
  <c r="E12" i="6"/>
  <c r="E32" i="6" l="1"/>
  <c r="E41" i="6"/>
  <c r="E23" i="6"/>
  <c r="E14" i="6"/>
  <c r="D39" i="6"/>
  <c r="C39" i="6"/>
  <c r="D30" i="6"/>
  <c r="C30" i="6"/>
  <c r="C32" i="6" s="1"/>
  <c r="D21" i="6"/>
  <c r="C21" i="6"/>
  <c r="D12" i="6"/>
  <c r="C12" i="6"/>
  <c r="C14" i="6" l="1"/>
  <c r="C41" i="6"/>
  <c r="C23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<sst xmlns="http://schemas.openxmlformats.org/spreadsheetml/2006/main" count="122" uniqueCount="47">
  <si>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</si>
  <si>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</si>
  <si>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</si>
  <si>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</si>
  <si>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</si>
  <si>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</si>
  <si>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</si>
  <si>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</si>
  <si>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</si>
  <si>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</si>
  <si>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</si>
  <si>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</si>
  <si>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</si>
  <si>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</si>
  <si>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</si>
  <si>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</si>
  <si>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</si>
  <si>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</si>
  <si>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</si>
  <si>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</si>
  <si>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</si>
  <si>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</si>
  <si>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</si>
  <si>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FALLIMENTARE</t>
  </si>
  <si>
    <t>Totale AREA SIECIC</t>
  </si>
  <si>
    <t>Incidenza percentuale delle classi</t>
  </si>
  <si>
    <t>Iscritti 
2020</t>
  </si>
  <si>
    <t>Definiti 2020</t>
  </si>
  <si>
    <t>Iscritti 
2021</t>
  </si>
  <si>
    <t>Definiti 2021</t>
  </si>
  <si>
    <t>Fino al 2011</t>
  </si>
  <si>
    <t>Pendenti al 31/12/2019</t>
  </si>
  <si>
    <t>Circondario di Tribunale Ordinario di Bergamo</t>
  </si>
  <si>
    <t>Circondario di Tribunale Ordinario di Brescia</t>
  </si>
  <si>
    <t>Circondario di Tribunale Ordinario di Cremona</t>
  </si>
  <si>
    <t>Circondario di Tribunale Ordinario di Mantova</t>
  </si>
  <si>
    <t>Fonte:Dipartimento per la transizione digitale della giustizia, l'analisi statistica e le politiche di coesione - Direzione Generale di Statistica e Analisi Organizzativa</t>
  </si>
  <si>
    <t>Pendenti al 31 dicembre 2022 (*)</t>
  </si>
  <si>
    <t>31/12/2022(*)</t>
  </si>
  <si>
    <t>Anni 2020 - 31 dicembre 2022(*)</t>
  </si>
  <si>
    <t>Iscritti 
2022(*)</t>
  </si>
  <si>
    <t>Definiti 2022(*)</t>
  </si>
  <si>
    <t>Pendenti al 31/12/2022(*)</t>
  </si>
  <si>
    <t>(*) Ultimo aggiornamento del sistema di rilevazione avvenuto il 15 febbraio 2023.Le macromaterie Istanze di fallimento, fallimenti e altre procedure concorsuali non comprendono le nuove procedure iscritte in base al nuovo codice della crisi d'impresa e dell'insolvenza (D.Lgs 14/2019).</t>
  </si>
  <si>
    <t>Ultimo aggiornamento del sistema di rilevazione avvenuto il 15 febbraio 2023.</t>
  </si>
  <si>
    <t>(*) nel totale area siecic non sono comprese le nuove procedure iscritte in base al nuovo codice della crisi d'impresa e dell'insolvenza (D.Lgs 14/2019).</t>
  </si>
  <si>
    <t>(*) le macromaterie Istanze di fallimento, fallimenti e altre procedure concorsuali non comprendono le nuove procedure iscritte in base al nuovo codice della crisi d'impresa e dell'insolvenza (D.Lgs 14/2019).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</si>
</sst>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0" fontId="3" fillId="0" borderId="0" xfId="2" applyFont="1" applyFill="1"/>
    <xf numFmtId="0" fontId="2" fillId="0" borderId="0" xfId="2" applyFont="1" applyFill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13" xfId="7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A44" sqref="A44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42578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39</v>
      </c>
      <c r="B4" s="30"/>
    </row>
    <row r="5" spans="1:8" x14ac:dyDescent="0.2">
      <c r="A5" s="29"/>
      <c r="B5" s="30"/>
    </row>
    <row r="6" spans="1:8" ht="25.5" x14ac:dyDescent="0.2">
      <c r="A6" s="6" t="s">
        <v>1</v>
      </c>
      <c r="B6" s="6" t="s">
        <v>2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40</v>
      </c>
      <c r="H6" s="7" t="s">
        <v>41</v>
      </c>
    </row>
    <row r="7" spans="1:8" x14ac:dyDescent="0.2">
      <c r="A7" s="57" t="s">
        <v>18</v>
      </c>
      <c r="B7" s="3" t="s">
        <v>10</v>
      </c>
      <c r="C7" s="4">
        <v>2226</v>
      </c>
      <c r="D7" s="4">
        <v>2480</v>
      </c>
      <c r="E7" s="4">
        <v>2541</v>
      </c>
      <c r="F7" s="4">
        <v>2835</v>
      </c>
      <c r="G7" s="4">
        <v>3163</v>
      </c>
      <c r="H7" s="4">
        <v>3234</v>
      </c>
    </row>
    <row r="8" spans="1:8" x14ac:dyDescent="0.2">
      <c r="A8" s="57" t="s">
        <v>3</v>
      </c>
      <c r="B8" s="3" t="s">
        <v>12</v>
      </c>
      <c r="C8" s="4">
        <v>654</v>
      </c>
      <c r="D8" s="4">
        <v>1729</v>
      </c>
      <c r="E8" s="4">
        <v>771</v>
      </c>
      <c r="F8" s="4">
        <v>1646</v>
      </c>
      <c r="G8" s="4">
        <v>756</v>
      </c>
      <c r="H8" s="4">
        <v>1314</v>
      </c>
    </row>
    <row r="9" spans="1:8" x14ac:dyDescent="0.2">
      <c r="A9" s="57" t="s">
        <v>3</v>
      </c>
      <c r="B9" s="3" t="s">
        <v>13</v>
      </c>
      <c r="C9" s="4">
        <v>377</v>
      </c>
      <c r="D9" s="4">
        <v>407</v>
      </c>
      <c r="E9" s="4">
        <v>405</v>
      </c>
      <c r="F9" s="4">
        <v>440</v>
      </c>
      <c r="G9" s="4">
        <v>206</v>
      </c>
      <c r="H9" s="4">
        <v>251</v>
      </c>
    </row>
    <row r="10" spans="1:8" x14ac:dyDescent="0.2">
      <c r="A10" s="57" t="s">
        <v>3</v>
      </c>
      <c r="B10" s="3" t="s">
        <v>14</v>
      </c>
      <c r="C10" s="4">
        <v>198</v>
      </c>
      <c r="D10" s="4">
        <v>330</v>
      </c>
      <c r="E10" s="4">
        <v>171</v>
      </c>
      <c r="F10" s="4">
        <v>397</v>
      </c>
      <c r="G10" s="4">
        <v>124</v>
      </c>
      <c r="H10" s="4">
        <v>383</v>
      </c>
    </row>
    <row r="11" spans="1:8" x14ac:dyDescent="0.2">
      <c r="A11" s="57" t="s">
        <v>3</v>
      </c>
      <c r="B11" s="3" t="s">
        <v>15</v>
      </c>
      <c r="C11" s="4">
        <v>29</v>
      </c>
      <c r="D11" s="4">
        <v>32</v>
      </c>
      <c r="E11" s="4">
        <v>31</v>
      </c>
      <c r="F11" s="4">
        <v>57</v>
      </c>
      <c r="G11" s="4">
        <v>24</v>
      </c>
      <c r="H11" s="4">
        <v>61</v>
      </c>
    </row>
    <row r="12" spans="1:8" x14ac:dyDescent="0.2">
      <c r="A12" s="57"/>
      <c r="B12" s="13" t="s">
        <v>11</v>
      </c>
      <c r="C12" s="14">
        <f t="shared" ref="C12:D12" si="0">SUM(C7:C11)</f>
        <v>3484</v>
      </c>
      <c r="D12" s="14">
        <f t="shared" si="0"/>
        <v>4978</v>
      </c>
      <c r="E12" s="49">
        <f t="shared" ref="E12:F12" si="1">SUM(E7:E11)</f>
        <v>3919</v>
      </c>
      <c r="F12" s="49">
        <f t="shared" si="1"/>
        <v>5375</v>
      </c>
      <c r="G12" s="14">
        <f t="shared" ref="G12:H12" si="2">SUM(G7:G11)</f>
        <v>4273</v>
      </c>
      <c r="H12" s="14">
        <f t="shared" si="2"/>
        <v>5243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5">
        <f>D12/C12</f>
        <v>1.428817451205511</v>
      </c>
      <c r="D14" s="56"/>
      <c r="E14" s="55">
        <f>F12/E12</f>
        <v>1.3715233477928044</v>
      </c>
      <c r="F14" s="56"/>
      <c r="G14" s="55">
        <f>H12/G12</f>
        <v>1.2270067868008425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19</v>
      </c>
      <c r="B16" s="3" t="s">
        <v>10</v>
      </c>
      <c r="C16" s="4">
        <v>2887</v>
      </c>
      <c r="D16" s="4">
        <v>2765</v>
      </c>
      <c r="E16" s="4">
        <v>3078</v>
      </c>
      <c r="F16" s="4">
        <v>4717</v>
      </c>
      <c r="G16" s="4">
        <v>3918</v>
      </c>
      <c r="H16" s="4">
        <v>3995</v>
      </c>
    </row>
    <row r="17" spans="1:8" x14ac:dyDescent="0.2">
      <c r="A17" s="57" t="s">
        <v>4</v>
      </c>
      <c r="B17" s="3" t="s">
        <v>12</v>
      </c>
      <c r="C17" s="4">
        <v>675</v>
      </c>
      <c r="D17" s="4">
        <v>1484</v>
      </c>
      <c r="E17" s="4">
        <v>733</v>
      </c>
      <c r="F17" s="4">
        <v>1386</v>
      </c>
      <c r="G17" s="4">
        <v>614</v>
      </c>
      <c r="H17" s="4">
        <v>1119</v>
      </c>
    </row>
    <row r="18" spans="1:8" x14ac:dyDescent="0.2">
      <c r="A18" s="57" t="s">
        <v>4</v>
      </c>
      <c r="B18" s="3" t="s">
        <v>13</v>
      </c>
      <c r="C18" s="5">
        <v>520</v>
      </c>
      <c r="D18" s="4">
        <v>604</v>
      </c>
      <c r="E18" s="5">
        <v>481</v>
      </c>
      <c r="F18" s="4">
        <v>538</v>
      </c>
      <c r="G18" s="5">
        <v>244</v>
      </c>
      <c r="H18" s="4">
        <v>318</v>
      </c>
    </row>
    <row r="19" spans="1:8" x14ac:dyDescent="0.2">
      <c r="A19" s="57" t="s">
        <v>4</v>
      </c>
      <c r="B19" s="3" t="s">
        <v>14</v>
      </c>
      <c r="C19" s="4">
        <v>198</v>
      </c>
      <c r="D19" s="4">
        <v>281</v>
      </c>
      <c r="E19" s="4">
        <v>197</v>
      </c>
      <c r="F19" s="4">
        <v>308</v>
      </c>
      <c r="G19" s="4">
        <v>122</v>
      </c>
      <c r="H19" s="4">
        <v>298</v>
      </c>
    </row>
    <row r="20" spans="1:8" x14ac:dyDescent="0.2">
      <c r="A20" s="57" t="s">
        <v>4</v>
      </c>
      <c r="B20" s="3" t="s">
        <v>15</v>
      </c>
      <c r="C20" s="4">
        <v>38</v>
      </c>
      <c r="D20" s="4">
        <v>55</v>
      </c>
      <c r="E20" s="4">
        <v>47</v>
      </c>
      <c r="F20" s="4">
        <v>87</v>
      </c>
      <c r="G20" s="4">
        <v>24</v>
      </c>
      <c r="H20" s="4">
        <v>137</v>
      </c>
    </row>
    <row r="21" spans="1:8" x14ac:dyDescent="0.2">
      <c r="A21" s="57"/>
      <c r="B21" s="13" t="s">
        <v>11</v>
      </c>
      <c r="C21" s="14">
        <f>SUM(C16:C20)</f>
        <v>4318</v>
      </c>
      <c r="D21" s="14">
        <f>SUM(D16:D20)</f>
        <v>5189</v>
      </c>
      <c r="E21" s="49">
        <f t="shared" ref="E21:F21" si="3">SUM(E16:E20)</f>
        <v>4536</v>
      </c>
      <c r="F21" s="49">
        <f t="shared" si="3"/>
        <v>7036</v>
      </c>
      <c r="G21" s="14">
        <f t="shared" ref="G21:H21" si="4">SUM(G16:G20)</f>
        <v>4922</v>
      </c>
      <c r="H21" s="14">
        <f t="shared" si="4"/>
        <v>5867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5">
        <f>D21/C21</f>
        <v>1.2017137563686893</v>
      </c>
      <c r="D23" s="56"/>
      <c r="E23" s="55">
        <f>F21/E21</f>
        <v>1.5511463844797178</v>
      </c>
      <c r="F23" s="56"/>
      <c r="G23" s="55">
        <f>H21/G21</f>
        <v>1.1919951239333604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20</v>
      </c>
      <c r="B25" s="3" t="s">
        <v>10</v>
      </c>
      <c r="C25" s="4">
        <v>910</v>
      </c>
      <c r="D25" s="4">
        <v>916</v>
      </c>
      <c r="E25" s="4">
        <v>1024</v>
      </c>
      <c r="F25" s="4">
        <v>1237</v>
      </c>
      <c r="G25" s="4">
        <v>1137</v>
      </c>
      <c r="H25" s="4">
        <v>1067</v>
      </c>
    </row>
    <row r="26" spans="1:8" x14ac:dyDescent="0.2">
      <c r="A26" s="57"/>
      <c r="B26" s="3" t="s">
        <v>12</v>
      </c>
      <c r="C26" s="4">
        <v>174</v>
      </c>
      <c r="D26" s="4">
        <v>454</v>
      </c>
      <c r="E26" s="4">
        <v>217</v>
      </c>
      <c r="F26" s="4">
        <v>470</v>
      </c>
      <c r="G26" s="4">
        <v>214</v>
      </c>
      <c r="H26" s="4">
        <v>437</v>
      </c>
    </row>
    <row r="27" spans="1:8" x14ac:dyDescent="0.2">
      <c r="A27" s="57"/>
      <c r="B27" s="3" t="s">
        <v>13</v>
      </c>
      <c r="C27" s="4">
        <v>97</v>
      </c>
      <c r="D27" s="4">
        <v>72</v>
      </c>
      <c r="E27" s="4">
        <v>116</v>
      </c>
      <c r="F27" s="4">
        <v>124</v>
      </c>
      <c r="G27" s="4">
        <v>54</v>
      </c>
      <c r="H27" s="4">
        <v>95</v>
      </c>
    </row>
    <row r="28" spans="1:8" x14ac:dyDescent="0.2">
      <c r="A28" s="57"/>
      <c r="B28" s="3" t="s">
        <v>14</v>
      </c>
      <c r="C28" s="4">
        <v>21</v>
      </c>
      <c r="D28" s="4">
        <v>29</v>
      </c>
      <c r="E28" s="4">
        <v>52</v>
      </c>
      <c r="F28" s="4">
        <v>109</v>
      </c>
      <c r="G28" s="4">
        <v>39</v>
      </c>
      <c r="H28" s="4">
        <v>68</v>
      </c>
    </row>
    <row r="29" spans="1:8" x14ac:dyDescent="0.2">
      <c r="A29" s="57"/>
      <c r="B29" s="3" t="s">
        <v>15</v>
      </c>
      <c r="C29" s="4">
        <v>9</v>
      </c>
      <c r="D29" s="4">
        <v>6</v>
      </c>
      <c r="E29" s="4">
        <v>12</v>
      </c>
      <c r="F29" s="4">
        <v>11</v>
      </c>
      <c r="G29" s="4">
        <v>7</v>
      </c>
      <c r="H29" s="4">
        <v>8</v>
      </c>
    </row>
    <row r="30" spans="1:8" x14ac:dyDescent="0.2">
      <c r="A30" s="57"/>
      <c r="B30" s="13" t="s">
        <v>11</v>
      </c>
      <c r="C30" s="14">
        <f>SUM(C25:C29)</f>
        <v>1211</v>
      </c>
      <c r="D30" s="14">
        <f>SUM(D25:D29)</f>
        <v>1477</v>
      </c>
      <c r="E30" s="49">
        <f t="shared" ref="E30:F30" si="5">SUM(E25:E29)</f>
        <v>1421</v>
      </c>
      <c r="F30" s="49">
        <f t="shared" si="5"/>
        <v>1951</v>
      </c>
      <c r="G30" s="14">
        <f t="shared" ref="G30:H30" si="6">SUM(G25:G29)</f>
        <v>1451</v>
      </c>
      <c r="H30" s="14">
        <f t="shared" si="6"/>
        <v>1675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5">
        <f>D30/C30</f>
        <v>1.2196531791907514</v>
      </c>
      <c r="D32" s="56"/>
      <c r="E32" s="55">
        <f>F30/E30</f>
        <v>1.3729767769176635</v>
      </c>
      <c r="F32" s="56"/>
      <c r="G32" s="55">
        <f>H30/G30</f>
        <v>1.1543762922122673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21</v>
      </c>
      <c r="B34" s="3" t="s">
        <v>10</v>
      </c>
      <c r="C34" s="4">
        <v>1005</v>
      </c>
      <c r="D34" s="4">
        <v>1087</v>
      </c>
      <c r="E34" s="4">
        <v>1151</v>
      </c>
      <c r="F34" s="4">
        <v>1175</v>
      </c>
      <c r="G34" s="4">
        <v>1256</v>
      </c>
      <c r="H34" s="4">
        <v>1256</v>
      </c>
    </row>
    <row r="35" spans="1:8" x14ac:dyDescent="0.2">
      <c r="A35" s="57" t="s">
        <v>5</v>
      </c>
      <c r="B35" s="3" t="s">
        <v>12</v>
      </c>
      <c r="C35" s="4">
        <v>223</v>
      </c>
      <c r="D35" s="4">
        <v>527</v>
      </c>
      <c r="E35" s="4">
        <v>274</v>
      </c>
      <c r="F35" s="4">
        <v>351</v>
      </c>
      <c r="G35" s="4">
        <v>228</v>
      </c>
      <c r="H35" s="4">
        <v>351</v>
      </c>
    </row>
    <row r="36" spans="1:8" x14ac:dyDescent="0.2">
      <c r="A36" s="57" t="s">
        <v>5</v>
      </c>
      <c r="B36" s="3" t="s">
        <v>13</v>
      </c>
      <c r="C36" s="4">
        <v>118</v>
      </c>
      <c r="D36" s="4">
        <v>135</v>
      </c>
      <c r="E36" s="4">
        <v>114</v>
      </c>
      <c r="F36" s="4">
        <v>115</v>
      </c>
      <c r="G36" s="4">
        <v>61</v>
      </c>
      <c r="H36" s="4">
        <v>74</v>
      </c>
    </row>
    <row r="37" spans="1:8" x14ac:dyDescent="0.2">
      <c r="A37" s="57" t="s">
        <v>5</v>
      </c>
      <c r="B37" s="3" t="s">
        <v>14</v>
      </c>
      <c r="C37" s="4">
        <v>56</v>
      </c>
      <c r="D37" s="4">
        <v>100</v>
      </c>
      <c r="E37" s="4">
        <v>47</v>
      </c>
      <c r="F37" s="4">
        <v>117</v>
      </c>
      <c r="G37" s="4">
        <v>33</v>
      </c>
      <c r="H37" s="4">
        <v>98</v>
      </c>
    </row>
    <row r="38" spans="1:8" x14ac:dyDescent="0.2">
      <c r="A38" s="57" t="s">
        <v>5</v>
      </c>
      <c r="B38" s="3" t="s">
        <v>15</v>
      </c>
      <c r="C38" s="4">
        <v>19</v>
      </c>
      <c r="D38" s="4">
        <v>22</v>
      </c>
      <c r="E38" s="4">
        <v>6</v>
      </c>
      <c r="F38" s="4">
        <v>12</v>
      </c>
      <c r="G38" s="4">
        <v>12</v>
      </c>
      <c r="H38" s="4">
        <v>21</v>
      </c>
    </row>
    <row r="39" spans="1:8" x14ac:dyDescent="0.2">
      <c r="A39" s="57"/>
      <c r="B39" s="13" t="s">
        <v>11</v>
      </c>
      <c r="C39" s="14">
        <f>SUM(C34:C38)</f>
        <v>1421</v>
      </c>
      <c r="D39" s="14">
        <f>SUM(D34:D38)</f>
        <v>1871</v>
      </c>
      <c r="E39" s="49">
        <f t="shared" ref="E39:F39" si="7">SUM(E34:E38)</f>
        <v>1592</v>
      </c>
      <c r="F39" s="49">
        <f t="shared" si="7"/>
        <v>1770</v>
      </c>
      <c r="G39" s="14">
        <f t="shared" ref="G39:H39" si="8">SUM(G34:G38)</f>
        <v>1590</v>
      </c>
      <c r="H39" s="14">
        <f t="shared" si="8"/>
        <v>1800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5">
        <f>D39/C39</f>
        <v>1.3166783954961294</v>
      </c>
      <c r="D41" s="56"/>
      <c r="E41" s="55">
        <f>F39/E39</f>
        <v>1.1118090452261307</v>
      </c>
      <c r="F41" s="56"/>
      <c r="G41" s="55">
        <f>H39/G39</f>
        <v>1.1320754716981132</v>
      </c>
      <c r="H41" s="56"/>
    </row>
    <row r="42" spans="1:8" x14ac:dyDescent="0.2">
      <c r="C42" s="44"/>
      <c r="D42" s="44"/>
      <c r="E42" s="44"/>
      <c r="F42" s="44"/>
      <c r="G42" s="44"/>
      <c r="H42" s="44"/>
    </row>
    <row r="43" spans="1:8" ht="15" customHeight="1" x14ac:dyDescent="0.2">
      <c r="A43" s="52" t="s">
        <v>44</v>
      </c>
    </row>
    <row r="44" spans="1:8" x14ac:dyDescent="0.2">
      <c r="A44" s="52" t="s">
        <v>46</v>
      </c>
    </row>
    <row r="45" spans="1:8" x14ac:dyDescent="0.2">
      <c r="A45" s="52" t="s">
        <v>36</v>
      </c>
    </row>
  </sheetData>
  <mergeCells count="16">
    <mergeCell ref="A7:A12"/>
    <mergeCell ref="A16:A21"/>
    <mergeCell ref="A25:A30"/>
    <mergeCell ref="A34:A39"/>
    <mergeCell ref="C41:D41"/>
    <mergeCell ref="C14:D14"/>
    <mergeCell ref="C23:D23"/>
    <mergeCell ref="C32:D32"/>
    <mergeCell ref="G14:H14"/>
    <mergeCell ref="G23:H23"/>
    <mergeCell ref="G32:H32"/>
    <mergeCell ref="G41:H41"/>
    <mergeCell ref="E14:F14"/>
    <mergeCell ref="E23:F23"/>
    <mergeCell ref="E32:F32"/>
    <mergeCell ref="E41:F41"/>
  </mergeCells>
  <conditionalFormatting sqref="G14:H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G23:H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G32:H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G41:H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C14:D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C23:D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C32:D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41:D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E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I6" sqref="I6:I10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43" t="s">
        <v>37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31</v>
      </c>
      <c r="D6" s="26" t="s">
        <v>42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6">
        <v>6909</v>
      </c>
      <c r="D7" s="20">
        <v>4435</v>
      </c>
      <c r="E7" s="25"/>
      <c r="F7" s="21">
        <f>(D7-C7)/C7</f>
        <v>-0.35808365899551309</v>
      </c>
    </row>
    <row r="8" spans="1:6" ht="14.45" customHeight="1" x14ac:dyDescent="0.2">
      <c r="A8" s="28"/>
      <c r="B8" s="11"/>
      <c r="C8" s="47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6">
        <v>9243</v>
      </c>
      <c r="D9" s="20">
        <v>6140</v>
      </c>
      <c r="E9" s="25"/>
      <c r="F9" s="21">
        <f>(D9-C9)/C9</f>
        <v>-0.33571351292870283</v>
      </c>
    </row>
    <row r="10" spans="1:6" ht="12.75" customHeight="1" x14ac:dyDescent="0.2">
      <c r="C10" s="48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6">
        <v>2474</v>
      </c>
      <c r="D11" s="20">
        <v>1642</v>
      </c>
      <c r="E11" s="25"/>
      <c r="F11" s="21">
        <f>(D11-C11)/C11</f>
        <v>-0.33629749393694425</v>
      </c>
    </row>
    <row r="12" spans="1:6" x14ac:dyDescent="0.2">
      <c r="C12" s="48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6">
        <v>1836</v>
      </c>
      <c r="D13" s="20">
        <v>1251</v>
      </c>
      <c r="E13" s="25"/>
      <c r="F13" s="21">
        <f>(D13-C13)/C13</f>
        <v>-0.31862745098039214</v>
      </c>
    </row>
    <row r="14" spans="1:6" x14ac:dyDescent="0.2">
      <c r="C14" s="2"/>
      <c r="D14" s="2"/>
      <c r="E14" s="12"/>
    </row>
    <row r="16" spans="1:6" x14ac:dyDescent="0.2">
      <c r="A16" s="52" t="s">
        <v>44</v>
      </c>
    </row>
    <row r="17" spans="1:1" x14ac:dyDescent="0.2">
      <c r="A17" s="52" t="s">
        <v>45</v>
      </c>
    </row>
    <row r="18" spans="1:1" x14ac:dyDescent="0.2">
      <c r="A18" s="52" t="s">
        <v>36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1" sqref="A31:A37"/>
    </sheetView>
  </sheetViews>
  <sheetFormatPr defaultColWidth="9.140625" defaultRowHeight="12.75" x14ac:dyDescent="0.2"/>
  <cols>
    <col min="1" max="1" width="15.28515625" style="52" customWidth="1"/>
    <col min="2" max="2" width="27.28515625" style="33" bestFit="1" customWidth="1"/>
    <col min="3" max="15" width="10.7109375" style="33" customWidth="1"/>
    <col min="16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53" t="s">
        <v>9</v>
      </c>
      <c r="B3" s="54"/>
    </row>
    <row r="4" spans="1:15" x14ac:dyDescent="0.2">
      <c r="A4" s="53" t="s">
        <v>37</v>
      </c>
      <c r="B4" s="54"/>
    </row>
    <row r="5" spans="1:15" x14ac:dyDescent="0.2">
      <c r="A5" s="43"/>
    </row>
    <row r="6" spans="1:15" ht="25.5" x14ac:dyDescent="0.2">
      <c r="A6" s="35" t="s">
        <v>1</v>
      </c>
      <c r="B6" s="35" t="s">
        <v>2</v>
      </c>
      <c r="C6" s="50" t="s">
        <v>30</v>
      </c>
      <c r="D6" s="50">
        <v>2012</v>
      </c>
      <c r="E6" s="50">
        <v>2013</v>
      </c>
      <c r="F6" s="50">
        <v>2014</v>
      </c>
      <c r="G6" s="50">
        <v>2015</v>
      </c>
      <c r="H6" s="50">
        <v>2016</v>
      </c>
      <c r="I6" s="50">
        <v>2017</v>
      </c>
      <c r="J6" s="50">
        <v>2018</v>
      </c>
      <c r="K6" s="50">
        <v>2019</v>
      </c>
      <c r="L6" s="50">
        <v>2020</v>
      </c>
      <c r="M6" s="50">
        <v>2021</v>
      </c>
      <c r="N6" s="51" t="s">
        <v>38</v>
      </c>
      <c r="O6" s="50" t="s">
        <v>0</v>
      </c>
    </row>
    <row r="7" spans="1:15" ht="12.75" customHeight="1" x14ac:dyDescent="0.2">
      <c r="A7" s="58" t="s">
        <v>32</v>
      </c>
      <c r="B7" s="36" t="s">
        <v>10</v>
      </c>
      <c r="C7" s="37">
        <v>6</v>
      </c>
      <c r="D7" s="37">
        <v>5</v>
      </c>
      <c r="E7" s="37">
        <v>1</v>
      </c>
      <c r="F7" s="37">
        <v>1</v>
      </c>
      <c r="G7" s="37">
        <v>5</v>
      </c>
      <c r="H7" s="37">
        <v>1</v>
      </c>
      <c r="I7" s="37">
        <v>6</v>
      </c>
      <c r="J7" s="37">
        <v>10</v>
      </c>
      <c r="K7" s="37">
        <v>81</v>
      </c>
      <c r="L7" s="37">
        <v>80</v>
      </c>
      <c r="M7" s="37">
        <v>123</v>
      </c>
      <c r="N7" s="37">
        <v>1183</v>
      </c>
      <c r="O7" s="37">
        <v>1502</v>
      </c>
    </row>
    <row r="8" spans="1:15" x14ac:dyDescent="0.2">
      <c r="A8" s="59"/>
      <c r="B8" s="36" t="s">
        <v>12</v>
      </c>
      <c r="C8" s="37">
        <v>32</v>
      </c>
      <c r="D8" s="37">
        <v>19</v>
      </c>
      <c r="E8" s="37">
        <v>21</v>
      </c>
      <c r="F8" s="37">
        <v>28</v>
      </c>
      <c r="G8" s="37">
        <v>34</v>
      </c>
      <c r="H8" s="37">
        <v>57</v>
      </c>
      <c r="I8" s="37">
        <v>97</v>
      </c>
      <c r="J8" s="37">
        <v>165</v>
      </c>
      <c r="K8" s="37">
        <v>245</v>
      </c>
      <c r="L8" s="37">
        <v>254</v>
      </c>
      <c r="M8" s="37">
        <v>462</v>
      </c>
      <c r="N8" s="37">
        <v>629</v>
      </c>
      <c r="O8" s="37">
        <v>2043</v>
      </c>
    </row>
    <row r="9" spans="1:15" x14ac:dyDescent="0.2">
      <c r="A9" s="59"/>
      <c r="B9" s="36" t="s">
        <v>13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>
        <v>1</v>
      </c>
      <c r="N9" s="37">
        <v>5</v>
      </c>
      <c r="O9" s="37">
        <v>6</v>
      </c>
    </row>
    <row r="10" spans="1:15" x14ac:dyDescent="0.2">
      <c r="A10" s="59"/>
      <c r="B10" s="36" t="s">
        <v>23</v>
      </c>
      <c r="C10" s="37">
        <v>43</v>
      </c>
      <c r="D10" s="37">
        <v>17</v>
      </c>
      <c r="E10" s="37">
        <v>32</v>
      </c>
      <c r="F10" s="37">
        <v>49</v>
      </c>
      <c r="G10" s="37">
        <v>49</v>
      </c>
      <c r="H10" s="37">
        <v>58</v>
      </c>
      <c r="I10" s="37">
        <v>62</v>
      </c>
      <c r="J10" s="37">
        <v>77</v>
      </c>
      <c r="K10" s="37">
        <v>103</v>
      </c>
      <c r="L10" s="37">
        <v>104</v>
      </c>
      <c r="M10" s="37">
        <v>123</v>
      </c>
      <c r="N10" s="37">
        <v>118</v>
      </c>
      <c r="O10" s="37">
        <v>835</v>
      </c>
    </row>
    <row r="11" spans="1:15" x14ac:dyDescent="0.2">
      <c r="A11" s="59"/>
      <c r="B11" s="36" t="s">
        <v>15</v>
      </c>
      <c r="C11" s="37">
        <v>3</v>
      </c>
      <c r="D11" s="38">
        <v>1</v>
      </c>
      <c r="E11" s="38"/>
      <c r="F11" s="37">
        <v>2</v>
      </c>
      <c r="G11" s="37">
        <v>3</v>
      </c>
      <c r="H11" s="37">
        <v>1</v>
      </c>
      <c r="I11" s="37">
        <v>5</v>
      </c>
      <c r="J11" s="37">
        <v>8</v>
      </c>
      <c r="K11" s="37">
        <v>8</v>
      </c>
      <c r="L11" s="37">
        <v>7</v>
      </c>
      <c r="M11" s="37">
        <v>5</v>
      </c>
      <c r="N11" s="37">
        <v>6</v>
      </c>
      <c r="O11" s="37">
        <v>49</v>
      </c>
    </row>
    <row r="12" spans="1:15" x14ac:dyDescent="0.2">
      <c r="A12" s="59"/>
      <c r="B12" s="39" t="s">
        <v>24</v>
      </c>
      <c r="C12" s="40">
        <v>84</v>
      </c>
      <c r="D12" s="40">
        <v>42</v>
      </c>
      <c r="E12" s="40">
        <v>54</v>
      </c>
      <c r="F12" s="40">
        <v>80</v>
      </c>
      <c r="G12" s="40">
        <v>91</v>
      </c>
      <c r="H12" s="40">
        <v>117</v>
      </c>
      <c r="I12" s="40">
        <v>170</v>
      </c>
      <c r="J12" s="40">
        <v>260</v>
      </c>
      <c r="K12" s="40">
        <v>437</v>
      </c>
      <c r="L12" s="40">
        <v>445</v>
      </c>
      <c r="M12" s="40">
        <v>714</v>
      </c>
      <c r="N12" s="40">
        <v>1941</v>
      </c>
      <c r="O12" s="49">
        <v>4435</v>
      </c>
    </row>
    <row r="13" spans="1:15" x14ac:dyDescent="0.2">
      <c r="A13" s="60"/>
      <c r="B13" s="41" t="s">
        <v>25</v>
      </c>
      <c r="C13" s="42">
        <v>1.8940248027057498E-2</v>
      </c>
      <c r="D13" s="42">
        <v>9.4701240135287492E-3</v>
      </c>
      <c r="E13" s="42">
        <v>1.21758737316798E-2</v>
      </c>
      <c r="F13" s="42">
        <v>1.80383314543405E-2</v>
      </c>
      <c r="G13" s="42">
        <v>2.0518602029312299E-2</v>
      </c>
      <c r="H13" s="42">
        <v>2.6381059751972899E-2</v>
      </c>
      <c r="I13" s="42">
        <v>3.8331454340473498E-2</v>
      </c>
      <c r="J13" s="42">
        <v>5.8624577226606502E-2</v>
      </c>
      <c r="K13" s="42">
        <v>9.8534385569334804E-2</v>
      </c>
      <c r="L13" s="42">
        <v>0.100338218714769</v>
      </c>
      <c r="M13" s="42">
        <v>0.16099210822998899</v>
      </c>
      <c r="N13" s="42">
        <v>0.437655016910936</v>
      </c>
      <c r="O13" s="42">
        <v>1</v>
      </c>
    </row>
    <row r="14" spans="1:15" x14ac:dyDescent="0.2">
      <c r="A14" s="43"/>
      <c r="C14" s="45"/>
      <c r="D14" s="45"/>
      <c r="E14" s="45"/>
      <c r="F14" s="45"/>
      <c r="G14" s="45"/>
    </row>
    <row r="15" spans="1:15" ht="12.75" customHeight="1" x14ac:dyDescent="0.2">
      <c r="A15" s="58" t="s">
        <v>33</v>
      </c>
      <c r="B15" s="36" t="s">
        <v>10</v>
      </c>
      <c r="C15" s="37">
        <v>2</v>
      </c>
      <c r="D15" s="37">
        <v>2</v>
      </c>
      <c r="E15" s="37">
        <v>1</v>
      </c>
      <c r="F15" s="37">
        <v>2</v>
      </c>
      <c r="G15" s="37"/>
      <c r="H15" s="37">
        <v>1</v>
      </c>
      <c r="I15" s="37">
        <v>8</v>
      </c>
      <c r="J15" s="37">
        <v>8</v>
      </c>
      <c r="K15" s="37">
        <v>15</v>
      </c>
      <c r="L15" s="37">
        <v>20</v>
      </c>
      <c r="M15" s="37">
        <v>65</v>
      </c>
      <c r="N15" s="37">
        <v>1625</v>
      </c>
      <c r="O15" s="37">
        <v>1749</v>
      </c>
    </row>
    <row r="16" spans="1:15" x14ac:dyDescent="0.2">
      <c r="A16" s="59"/>
      <c r="B16" s="36" t="s">
        <v>12</v>
      </c>
      <c r="C16" s="37">
        <v>139</v>
      </c>
      <c r="D16" s="37">
        <v>58</v>
      </c>
      <c r="E16" s="37">
        <v>57</v>
      </c>
      <c r="F16" s="37">
        <v>91</v>
      </c>
      <c r="G16" s="37">
        <v>116</v>
      </c>
      <c r="H16" s="37">
        <v>178</v>
      </c>
      <c r="I16" s="37">
        <v>317</v>
      </c>
      <c r="J16" s="37">
        <v>369</v>
      </c>
      <c r="K16" s="37">
        <v>379</v>
      </c>
      <c r="L16" s="37">
        <v>348</v>
      </c>
      <c r="M16" s="37">
        <v>451</v>
      </c>
      <c r="N16" s="37">
        <v>469</v>
      </c>
      <c r="O16" s="37">
        <v>2972</v>
      </c>
    </row>
    <row r="17" spans="1:15" x14ac:dyDescent="0.2">
      <c r="A17" s="59"/>
      <c r="B17" s="36" t="s">
        <v>13</v>
      </c>
      <c r="C17" s="37">
        <v>24</v>
      </c>
      <c r="D17" s="37"/>
      <c r="E17" s="37"/>
      <c r="F17" s="37"/>
      <c r="G17" s="37">
        <v>1</v>
      </c>
      <c r="H17" s="37"/>
      <c r="I17" s="37"/>
      <c r="J17" s="37"/>
      <c r="K17" s="37"/>
      <c r="L17" s="37">
        <v>1</v>
      </c>
      <c r="M17" s="37">
        <v>6</v>
      </c>
      <c r="N17" s="37">
        <v>18</v>
      </c>
      <c r="O17" s="37">
        <v>50</v>
      </c>
    </row>
    <row r="18" spans="1:15" x14ac:dyDescent="0.2">
      <c r="A18" s="59"/>
      <c r="B18" s="36" t="s">
        <v>23</v>
      </c>
      <c r="C18" s="37">
        <v>132</v>
      </c>
      <c r="D18" s="37">
        <v>40</v>
      </c>
      <c r="E18" s="37">
        <v>58</v>
      </c>
      <c r="F18" s="37">
        <v>68</v>
      </c>
      <c r="G18" s="37">
        <v>71</v>
      </c>
      <c r="H18" s="37">
        <v>100</v>
      </c>
      <c r="I18" s="37">
        <v>92</v>
      </c>
      <c r="J18" s="37">
        <v>108</v>
      </c>
      <c r="K18" s="37">
        <v>140</v>
      </c>
      <c r="L18" s="37">
        <v>149</v>
      </c>
      <c r="M18" s="37">
        <v>169</v>
      </c>
      <c r="N18" s="37">
        <v>117</v>
      </c>
      <c r="O18" s="37">
        <v>1244</v>
      </c>
    </row>
    <row r="19" spans="1:15" x14ac:dyDescent="0.2">
      <c r="A19" s="59"/>
      <c r="B19" s="36" t="s">
        <v>15</v>
      </c>
      <c r="C19" s="37">
        <v>2</v>
      </c>
      <c r="D19" s="38"/>
      <c r="E19" s="38"/>
      <c r="F19" s="37"/>
      <c r="G19" s="37">
        <v>4</v>
      </c>
      <c r="H19" s="37">
        <v>18</v>
      </c>
      <c r="I19" s="37">
        <v>41</v>
      </c>
      <c r="J19" s="37">
        <v>31</v>
      </c>
      <c r="K19" s="37">
        <v>6</v>
      </c>
      <c r="L19" s="37">
        <v>3</v>
      </c>
      <c r="M19" s="37">
        <v>7</v>
      </c>
      <c r="N19" s="37">
        <v>13</v>
      </c>
      <c r="O19" s="37">
        <v>125</v>
      </c>
    </row>
    <row r="20" spans="1:15" x14ac:dyDescent="0.2">
      <c r="A20" s="59"/>
      <c r="B20" s="39" t="s">
        <v>24</v>
      </c>
      <c r="C20" s="40">
        <v>299</v>
      </c>
      <c r="D20" s="40">
        <v>100</v>
      </c>
      <c r="E20" s="40">
        <v>116</v>
      </c>
      <c r="F20" s="40">
        <v>161</v>
      </c>
      <c r="G20" s="40">
        <v>192</v>
      </c>
      <c r="H20" s="40">
        <v>297</v>
      </c>
      <c r="I20" s="40">
        <v>458</v>
      </c>
      <c r="J20" s="40">
        <v>516</v>
      </c>
      <c r="K20" s="40">
        <v>540</v>
      </c>
      <c r="L20" s="40">
        <v>521</v>
      </c>
      <c r="M20" s="40">
        <v>698</v>
      </c>
      <c r="N20" s="40">
        <v>2242</v>
      </c>
      <c r="O20" s="49">
        <v>6140</v>
      </c>
    </row>
    <row r="21" spans="1:15" x14ac:dyDescent="0.2">
      <c r="A21" s="60"/>
      <c r="B21" s="41" t="s">
        <v>25</v>
      </c>
      <c r="C21" s="42">
        <v>4.8697068403908798E-2</v>
      </c>
      <c r="D21" s="42">
        <v>1.62866449511401E-2</v>
      </c>
      <c r="E21" s="42">
        <v>1.8892508143322499E-2</v>
      </c>
      <c r="F21" s="42">
        <v>2.62214983713355E-2</v>
      </c>
      <c r="G21" s="42">
        <v>3.1270358306188899E-2</v>
      </c>
      <c r="H21" s="42">
        <v>4.8371335504886002E-2</v>
      </c>
      <c r="I21" s="42">
        <v>7.4592833876221495E-2</v>
      </c>
      <c r="J21" s="42">
        <v>8.4039087947882701E-2</v>
      </c>
      <c r="K21" s="42">
        <v>8.7947882736156405E-2</v>
      </c>
      <c r="L21" s="42">
        <v>8.4853420195439705E-2</v>
      </c>
      <c r="M21" s="42">
        <v>0.113680781758958</v>
      </c>
      <c r="N21" s="42">
        <v>0.36514657980456</v>
      </c>
      <c r="O21" s="42">
        <v>1</v>
      </c>
    </row>
    <row r="22" spans="1:15" x14ac:dyDescent="0.2">
      <c r="A22" s="43"/>
      <c r="C22" s="45"/>
      <c r="D22" s="45"/>
      <c r="E22" s="45"/>
      <c r="F22" s="45"/>
      <c r="G22" s="45"/>
    </row>
    <row r="23" spans="1:15" ht="12.75" customHeight="1" x14ac:dyDescent="0.2">
      <c r="A23" s="58" t="s">
        <v>34</v>
      </c>
      <c r="B23" s="36" t="s">
        <v>10</v>
      </c>
      <c r="C23" s="37"/>
      <c r="D23" s="37"/>
      <c r="E23" s="37"/>
      <c r="F23" s="37"/>
      <c r="G23" s="37"/>
      <c r="H23" s="37">
        <v>14</v>
      </c>
      <c r="I23" s="37">
        <v>9</v>
      </c>
      <c r="J23" s="37">
        <v>18</v>
      </c>
      <c r="K23" s="37">
        <v>19</v>
      </c>
      <c r="L23" s="37">
        <v>32</v>
      </c>
      <c r="M23" s="37">
        <v>21</v>
      </c>
      <c r="N23" s="37">
        <v>264</v>
      </c>
      <c r="O23" s="37">
        <v>377</v>
      </c>
    </row>
    <row r="24" spans="1:15" x14ac:dyDescent="0.2">
      <c r="A24" s="59"/>
      <c r="B24" s="36" t="s">
        <v>12</v>
      </c>
      <c r="C24" s="37">
        <v>107</v>
      </c>
      <c r="D24" s="37">
        <v>22</v>
      </c>
      <c r="E24" s="37">
        <v>10</v>
      </c>
      <c r="F24" s="37">
        <v>18</v>
      </c>
      <c r="G24" s="37">
        <v>17</v>
      </c>
      <c r="H24" s="37">
        <v>42</v>
      </c>
      <c r="I24" s="37">
        <v>64</v>
      </c>
      <c r="J24" s="37">
        <v>84</v>
      </c>
      <c r="K24" s="37">
        <v>109</v>
      </c>
      <c r="L24" s="37">
        <v>105</v>
      </c>
      <c r="M24" s="37">
        <v>163</v>
      </c>
      <c r="N24" s="37">
        <v>189</v>
      </c>
      <c r="O24" s="37">
        <v>930</v>
      </c>
    </row>
    <row r="25" spans="1:15" x14ac:dyDescent="0.2">
      <c r="A25" s="59"/>
      <c r="B25" s="36" t="s">
        <v>13</v>
      </c>
      <c r="C25" s="37"/>
      <c r="D25" s="37"/>
      <c r="E25" s="37"/>
      <c r="F25" s="37"/>
      <c r="G25" s="37">
        <v>1</v>
      </c>
      <c r="H25" s="37"/>
      <c r="I25" s="37">
        <v>1</v>
      </c>
      <c r="J25" s="37"/>
      <c r="K25" s="37"/>
      <c r="L25" s="37"/>
      <c r="M25" s="37">
        <v>1</v>
      </c>
      <c r="N25" s="37">
        <v>2</v>
      </c>
      <c r="O25" s="37">
        <v>5</v>
      </c>
    </row>
    <row r="26" spans="1:15" x14ac:dyDescent="0.2">
      <c r="A26" s="59"/>
      <c r="B26" s="36" t="s">
        <v>23</v>
      </c>
      <c r="C26" s="37">
        <v>31</v>
      </c>
      <c r="D26" s="37">
        <v>11</v>
      </c>
      <c r="E26" s="37">
        <v>19</v>
      </c>
      <c r="F26" s="37">
        <v>17</v>
      </c>
      <c r="G26" s="37">
        <v>27</v>
      </c>
      <c r="H26" s="37">
        <v>30</v>
      </c>
      <c r="I26" s="37">
        <v>18</v>
      </c>
      <c r="J26" s="37">
        <v>16</v>
      </c>
      <c r="K26" s="37">
        <v>36</v>
      </c>
      <c r="L26" s="37">
        <v>16</v>
      </c>
      <c r="M26" s="37">
        <v>42</v>
      </c>
      <c r="N26" s="37">
        <v>35</v>
      </c>
      <c r="O26" s="37">
        <v>298</v>
      </c>
    </row>
    <row r="27" spans="1:15" x14ac:dyDescent="0.2">
      <c r="A27" s="59"/>
      <c r="B27" s="36" t="s">
        <v>15</v>
      </c>
      <c r="C27" s="37">
        <v>4</v>
      </c>
      <c r="D27" s="38"/>
      <c r="E27" s="38">
        <v>4</v>
      </c>
      <c r="F27" s="37">
        <v>3</v>
      </c>
      <c r="G27" s="37">
        <v>2</v>
      </c>
      <c r="H27" s="37">
        <v>1</v>
      </c>
      <c r="I27" s="37">
        <v>1</v>
      </c>
      <c r="J27" s="37">
        <v>1</v>
      </c>
      <c r="K27" s="37">
        <v>5</v>
      </c>
      <c r="L27" s="37">
        <v>1</v>
      </c>
      <c r="M27" s="37">
        <v>4</v>
      </c>
      <c r="N27" s="37">
        <v>6</v>
      </c>
      <c r="O27" s="37">
        <v>32</v>
      </c>
    </row>
    <row r="28" spans="1:15" x14ac:dyDescent="0.2">
      <c r="A28" s="59"/>
      <c r="B28" s="39" t="s">
        <v>24</v>
      </c>
      <c r="C28" s="40">
        <v>142</v>
      </c>
      <c r="D28" s="40">
        <v>33</v>
      </c>
      <c r="E28" s="40">
        <v>33</v>
      </c>
      <c r="F28" s="40">
        <v>38</v>
      </c>
      <c r="G28" s="40">
        <v>47</v>
      </c>
      <c r="H28" s="40">
        <v>87</v>
      </c>
      <c r="I28" s="40">
        <v>93</v>
      </c>
      <c r="J28" s="40">
        <v>119</v>
      </c>
      <c r="K28" s="40">
        <v>169</v>
      </c>
      <c r="L28" s="40">
        <v>154</v>
      </c>
      <c r="M28" s="40">
        <v>231</v>
      </c>
      <c r="N28" s="40">
        <v>496</v>
      </c>
      <c r="O28" s="49">
        <v>1642</v>
      </c>
    </row>
    <row r="29" spans="1:15" x14ac:dyDescent="0.2">
      <c r="A29" s="60"/>
      <c r="B29" s="41" t="s">
        <v>25</v>
      </c>
      <c r="C29" s="42">
        <v>8.64799025578563E-2</v>
      </c>
      <c r="D29" s="42">
        <v>2.00974421437272E-2</v>
      </c>
      <c r="E29" s="42">
        <v>2.00974421437272E-2</v>
      </c>
      <c r="F29" s="42">
        <v>2.3142509135200998E-2</v>
      </c>
      <c r="G29" s="42">
        <v>2.8623629719853799E-2</v>
      </c>
      <c r="H29" s="42">
        <v>5.2984165651644301E-2</v>
      </c>
      <c r="I29" s="42">
        <v>5.6638246041412897E-2</v>
      </c>
      <c r="J29" s="42">
        <v>7.2472594397076706E-2</v>
      </c>
      <c r="K29" s="42">
        <v>0.102923264311815</v>
      </c>
      <c r="L29" s="42">
        <v>9.3788063337393396E-2</v>
      </c>
      <c r="M29" s="42">
        <v>0.14068209500609</v>
      </c>
      <c r="N29" s="42">
        <v>0.30207064555420199</v>
      </c>
      <c r="O29" s="42">
        <v>1</v>
      </c>
    </row>
    <row r="30" spans="1:15" x14ac:dyDescent="0.2">
      <c r="A30" s="43"/>
      <c r="C30" s="45"/>
      <c r="D30" s="45"/>
      <c r="E30" s="45"/>
      <c r="F30" s="45"/>
      <c r="G30" s="45"/>
    </row>
    <row r="31" spans="1:15" ht="12.75" customHeight="1" x14ac:dyDescent="0.2">
      <c r="A31" s="58" t="s">
        <v>35</v>
      </c>
      <c r="B31" s="36" t="s">
        <v>10</v>
      </c>
      <c r="C31" s="37"/>
      <c r="D31" s="37"/>
      <c r="E31" s="37"/>
      <c r="F31" s="37"/>
      <c r="G31" s="37"/>
      <c r="H31" s="37"/>
      <c r="I31" s="37">
        <v>1</v>
      </c>
      <c r="J31" s="37">
        <v>1</v>
      </c>
      <c r="K31" s="37">
        <v>11</v>
      </c>
      <c r="L31" s="37">
        <v>6</v>
      </c>
      <c r="M31" s="37">
        <v>13</v>
      </c>
      <c r="N31" s="37">
        <v>275</v>
      </c>
      <c r="O31" s="37">
        <v>307</v>
      </c>
    </row>
    <row r="32" spans="1:15" x14ac:dyDescent="0.2">
      <c r="A32" s="59"/>
      <c r="B32" s="36" t="s">
        <v>12</v>
      </c>
      <c r="C32" s="37">
        <v>5</v>
      </c>
      <c r="D32" s="37">
        <v>3</v>
      </c>
      <c r="E32" s="37">
        <v>9</v>
      </c>
      <c r="F32" s="37">
        <v>4</v>
      </c>
      <c r="G32" s="37">
        <v>7</v>
      </c>
      <c r="H32" s="37">
        <v>10</v>
      </c>
      <c r="I32" s="37">
        <v>21</v>
      </c>
      <c r="J32" s="37">
        <v>36</v>
      </c>
      <c r="K32" s="37">
        <v>53</v>
      </c>
      <c r="L32" s="37">
        <v>90</v>
      </c>
      <c r="M32" s="37">
        <v>180</v>
      </c>
      <c r="N32" s="37">
        <v>187</v>
      </c>
      <c r="O32" s="37">
        <v>605</v>
      </c>
    </row>
    <row r="33" spans="1:15" x14ac:dyDescent="0.2">
      <c r="A33" s="59"/>
      <c r="B33" s="36" t="s">
        <v>13</v>
      </c>
      <c r="C33" s="37">
        <v>1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>
        <v>4</v>
      </c>
      <c r="O33" s="37">
        <v>5</v>
      </c>
    </row>
    <row r="34" spans="1:15" x14ac:dyDescent="0.2">
      <c r="A34" s="59"/>
      <c r="B34" s="36" t="s">
        <v>23</v>
      </c>
      <c r="C34" s="37">
        <v>11</v>
      </c>
      <c r="D34" s="37">
        <v>7</v>
      </c>
      <c r="E34" s="37">
        <v>11</v>
      </c>
      <c r="F34" s="37">
        <v>13</v>
      </c>
      <c r="G34" s="37">
        <v>28</v>
      </c>
      <c r="H34" s="37">
        <v>18</v>
      </c>
      <c r="I34" s="37">
        <v>31</v>
      </c>
      <c r="J34" s="37">
        <v>43</v>
      </c>
      <c r="K34" s="37">
        <v>42</v>
      </c>
      <c r="L34" s="37">
        <v>37</v>
      </c>
      <c r="M34" s="37">
        <v>42</v>
      </c>
      <c r="N34" s="37">
        <v>31</v>
      </c>
      <c r="O34" s="37">
        <v>314</v>
      </c>
    </row>
    <row r="35" spans="1:15" x14ac:dyDescent="0.2">
      <c r="A35" s="59"/>
      <c r="B35" s="36" t="s">
        <v>15</v>
      </c>
      <c r="C35" s="37">
        <v>3</v>
      </c>
      <c r="D35" s="38"/>
      <c r="E35" s="38"/>
      <c r="F35" s="37">
        <v>2</v>
      </c>
      <c r="G35" s="37"/>
      <c r="H35" s="37">
        <v>2</v>
      </c>
      <c r="I35" s="37">
        <v>2</v>
      </c>
      <c r="J35" s="37"/>
      <c r="K35" s="37">
        <v>1</v>
      </c>
      <c r="L35" s="37">
        <v>2</v>
      </c>
      <c r="M35" s="37">
        <v>2</v>
      </c>
      <c r="N35" s="37">
        <v>6</v>
      </c>
      <c r="O35" s="37">
        <v>20</v>
      </c>
    </row>
    <row r="36" spans="1:15" x14ac:dyDescent="0.2">
      <c r="A36" s="59"/>
      <c r="B36" s="39" t="s">
        <v>24</v>
      </c>
      <c r="C36" s="40">
        <v>20</v>
      </c>
      <c r="D36" s="40">
        <v>10</v>
      </c>
      <c r="E36" s="40">
        <v>20</v>
      </c>
      <c r="F36" s="40">
        <v>19</v>
      </c>
      <c r="G36" s="40">
        <v>35</v>
      </c>
      <c r="H36" s="40">
        <v>30</v>
      </c>
      <c r="I36" s="40">
        <v>55</v>
      </c>
      <c r="J36" s="40">
        <v>80</v>
      </c>
      <c r="K36" s="40">
        <v>107</v>
      </c>
      <c r="L36" s="40">
        <v>135</v>
      </c>
      <c r="M36" s="40">
        <v>237</v>
      </c>
      <c r="N36" s="40">
        <v>503</v>
      </c>
      <c r="O36" s="49">
        <v>1251</v>
      </c>
    </row>
    <row r="37" spans="1:15" x14ac:dyDescent="0.2">
      <c r="A37" s="60"/>
      <c r="B37" s="41" t="s">
        <v>25</v>
      </c>
      <c r="C37" s="42">
        <v>1.59872102318145E-2</v>
      </c>
      <c r="D37" s="42">
        <v>7.9936051159072707E-3</v>
      </c>
      <c r="E37" s="42">
        <v>1.59872102318145E-2</v>
      </c>
      <c r="F37" s="42">
        <v>1.5187849720223801E-2</v>
      </c>
      <c r="G37" s="42">
        <v>2.79776179056755E-2</v>
      </c>
      <c r="H37" s="42">
        <v>2.3980815347721798E-2</v>
      </c>
      <c r="I37" s="42">
        <v>4.3964828137490003E-2</v>
      </c>
      <c r="J37" s="42">
        <v>6.3948840927258194E-2</v>
      </c>
      <c r="K37" s="42">
        <v>8.5531574740207797E-2</v>
      </c>
      <c r="L37" s="42">
        <v>0.107913669064748</v>
      </c>
      <c r="M37" s="42">
        <v>0.189448441247002</v>
      </c>
      <c r="N37" s="42">
        <v>0.40207833733013598</v>
      </c>
      <c r="O37" s="42">
        <v>1</v>
      </c>
    </row>
    <row r="39" spans="1:15" x14ac:dyDescent="0.2">
      <c r="A39" s="52" t="s">
        <v>43</v>
      </c>
    </row>
    <row r="40" spans="1:15" x14ac:dyDescent="0.2">
      <c r="A40" s="52" t="s">
        <v>36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83EE3-4B80-4591-9600-3E842E7BA1E3}"/>
</file>

<file path=customXml/itemProps2.xml><?xml version="1.0" encoding="utf-8"?>
<ds:datastoreItem xmlns:ds="http://schemas.openxmlformats.org/officeDocument/2006/customXml" ds:itemID="{2291C170-BC6E-467D-960E-862066D03404}"/>
</file>

<file path=customXml/itemProps3.xml><?xml version="1.0" encoding="utf-8"?>
<ds:datastoreItem xmlns:ds="http://schemas.openxmlformats.org/officeDocument/2006/customXml" ds:itemID="{D64D0BE3-6AFB-4EB2-A1DB-2CD6E6ADE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